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9420" windowHeight="1500" activeTab="0"/>
  </bookViews>
  <sheets>
    <sheet name="дох.2013 ДУМА" sheetId="1" r:id="rId1"/>
  </sheets>
  <definedNames/>
  <calcPr fullCalcOnLoad="1"/>
</workbook>
</file>

<file path=xl/sharedStrings.xml><?xml version="1.0" encoding="utf-8"?>
<sst xmlns="http://schemas.openxmlformats.org/spreadsheetml/2006/main" count="201" uniqueCount="180">
  <si>
    <t>000 1 09 00000 00 0000 000</t>
  </si>
  <si>
    <t>Задолженность и перерасчеты по отмененным налогам, сборам и иным обязательным платежам</t>
  </si>
  <si>
    <t>000 2 02 02008 04 0000 151</t>
  </si>
  <si>
    <t>Субсидии бюджетам городских округов на обеспечение жильем молодых семей</t>
  </si>
  <si>
    <t>000 2 02 04000 00 0000 151</t>
  </si>
  <si>
    <t>Межбюджетные трансферты, передаваемые бюджетам городских округов, для компенсации дополнительных расходов, возникших в результате решений, принятых органами власти другого уровня</t>
  </si>
  <si>
    <t>000 2 02 04012 04 0000 151</t>
  </si>
  <si>
    <t>по кодам классификации доходов бюджетов</t>
  </si>
  <si>
    <t xml:space="preserve"> доходов бюджета городского округа город Михайловка </t>
  </si>
  <si>
    <t>Исполнение</t>
  </si>
  <si>
    <t>000 2 02 02009 04 0000 151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</si>
  <si>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</si>
  <si>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Приложение №1 
к Решению Михайловской городской Думы
"Об исполнении бюджета городского округа
 город Михайловка за 2010 год"</t>
  </si>
  <si>
    <t xml:space="preserve">                                                                                                                                                                                           от                                       №</t>
  </si>
  <si>
    <t>Налог на имущество физических лиц</t>
  </si>
  <si>
    <t>Государственная пошлина за государственную регистрацию, а также за совершение прочих юридически значимых действий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</si>
  <si>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</si>
  <si>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</si>
  <si>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 xml:space="preserve">Субсидии бюджетам городских округов на бюджетные инвестиции для модернизации объектов коммунальной инфраструктуры </t>
  </si>
  <si>
    <t>Субсидии бюджетам городских округов на модернизацию региональных систем общего образования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</si>
  <si>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</si>
  <si>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000 2 02 02145 04 0000 151</t>
  </si>
  <si>
    <t>Дотации бюджетам субъектов Российской Федерации и муниципальных образований</t>
  </si>
  <si>
    <t>Иные межбюджетные трансферты</t>
  </si>
  <si>
    <t>000 2 02 04025 04 0000 151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</si>
  <si>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</si>
  <si>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000 2 02 03027 04 0000 151</t>
  </si>
  <si>
    <t>000 2 02 03029 04 0000 151</t>
  </si>
  <si>
    <t>Земельный налог</t>
  </si>
  <si>
    <t>Налог на доходы физических лиц</t>
  </si>
  <si>
    <t>Налоги на имущество</t>
  </si>
  <si>
    <t>Прочие неналоговые доходы</t>
  </si>
  <si>
    <t>Доходы от использования имущества, находящегося в государственной и муниципальной собственности</t>
  </si>
  <si>
    <t xml:space="preserve">000 1 01 02000 01 0000 110 </t>
  </si>
  <si>
    <t>000 1 05 00000 00 0000 000</t>
  </si>
  <si>
    <t>Единый налог на вмененный доход для отдельных видов деятельности</t>
  </si>
  <si>
    <t>000 1 05 03000 01 0000 110</t>
  </si>
  <si>
    <t>000 1 06 00000 00 0000 000</t>
  </si>
  <si>
    <t>000 1 08 00000 00 0000 000</t>
  </si>
  <si>
    <t>Государственная пошлина</t>
  </si>
  <si>
    <t>000 1 11 00000 00 0000 000</t>
  </si>
  <si>
    <t>000 1 11 05000 00 0000 120</t>
  </si>
  <si>
    <t xml:space="preserve">Платежи от государственных и муниципальных унитарных предприятий </t>
  </si>
  <si>
    <t>000 1 12 00000 00 0000 000</t>
  </si>
  <si>
    <t>000 1 13 00000 00 0000 000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</si>
  <si>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</si>
  <si>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</si>
  <si>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</si>
  <si>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000 1 17 00000 00 0000 000</t>
  </si>
  <si>
    <t>000 1 00 00000 00 0000 000</t>
  </si>
  <si>
    <t>Единый сельскохозяйственный налог</t>
  </si>
  <si>
    <t>000 1 06 01000 00 0000 110</t>
  </si>
  <si>
    <t>000 1 06 06000 00 0000 110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</si>
  <si>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</si>
  <si>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</si>
  <si>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000 1 08 07000 01 0000 110</t>
  </si>
  <si>
    <t>Налоги на совокупный доход</t>
  </si>
  <si>
    <t>000 2 02 02000 00 0000 151</t>
  </si>
  <si>
    <t>Итого доходов</t>
  </si>
  <si>
    <t>000 2 00 00000 00 0000 000</t>
  </si>
  <si>
    <t>000 1 11 09000 00 0000 120</t>
  </si>
  <si>
    <t xml:space="preserve">Безвозмездные поступления </t>
  </si>
  <si>
    <t>000 2 02 02999 04 0000 151</t>
  </si>
  <si>
    <t>000 2 02 03000 00 0000 151</t>
  </si>
  <si>
    <t>Субвенции бюджетам субъектов Российской Федерации и муниципальных образований</t>
  </si>
  <si>
    <t>000 2 02 03003 04 0000 151</t>
  </si>
  <si>
    <t>Субвенции бюджетам городских округов на  государственную регистрацию актов гражданского состояния</t>
  </si>
  <si>
    <t>Субвенции  бюджетам городских округов на ежемесячное денежное вознаграждение за классное руководство</t>
  </si>
  <si>
    <t>000 2 02 03021 04 0000 151</t>
  </si>
  <si>
    <t>000 2 02 03022 04 0000 151</t>
  </si>
  <si>
    <t>000 2 02 03024 04 0000 151</t>
  </si>
  <si>
    <t>Субвенции  бюджетам  городских округов на выполнение передаваемых полномочий субъектов Российской Федерации</t>
  </si>
  <si>
    <t>000 2 02 03026 04 0000 151</t>
  </si>
  <si>
    <t xml:space="preserve">  </t>
  </si>
  <si>
    <t>000 2 02 02078 04 0000 151</t>
  </si>
  <si>
    <t>000 1 05 02000 02 0000 110</t>
  </si>
  <si>
    <t>Налоговые и неналоговые доходы</t>
  </si>
  <si>
    <t>000 2 02 02041 04 0000 151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</si>
  <si>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</si>
  <si>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000 2 02 02051 04 0000 151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</si>
  <si>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</si>
  <si>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</si>
  <si>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</si>
  <si>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за 2013 год</t>
  </si>
  <si>
    <t>000 1 05 04000 02 0000 110</t>
  </si>
  <si>
    <t>Налог, взимаемый в связи с применением патентной системы налогообложения</t>
  </si>
  <si>
    <t>Уточнен-ный план</t>
  </si>
  <si>
    <t>Фактическое исполнение</t>
  </si>
  <si>
    <t>000 2 02 00000 00 0000 000</t>
  </si>
  <si>
    <t>Безвозмездные поступления от других бюджетов бюджетной системы Российской Федерации</t>
  </si>
  <si>
    <t>000 2 02 01003 04 0000 151</t>
  </si>
  <si>
    <t>Дотации бюджетам городских округов на поддержку мер по обеспечению сбалансированности бюджетов</t>
  </si>
  <si>
    <t>Субсидии бюджетам городских округов на реализацию федеральных целевых программ</t>
  </si>
  <si>
    <t>000 2 02 02077 04 0000 151</t>
  </si>
  <si>
    <t>000 2 02 02150 04 0000 151</t>
  </si>
  <si>
    <t>Субсидии бюджетам городских округов на реализацию программы энергосбережения и повышения энергетической эффективности на период до 2020 года</t>
  </si>
  <si>
    <t>000 2 02 02204 04 0000 151</t>
  </si>
  <si>
    <t>в том числе:</t>
  </si>
  <si>
    <t>Субсидии бюджетам городских округов на обеспечение сбалансированности местных бюджетов</t>
  </si>
  <si>
    <t>Субсидии бюджетам городских округов на создание и содержание финансовых органов</t>
  </si>
  <si>
    <t>Субсидии бюджетам городских округов на поощрение победителей конкурса на лучшую организацию работы в представительных органах местного самоуправления</t>
  </si>
  <si>
    <t>Субсидии бюджетам городских округов на обеспечение мероприятий по безопасности дорожного движения</t>
  </si>
  <si>
    <t>Субсидии бюджетам городских округов на организацию отдыха детей в каникулярное время</t>
  </si>
  <si>
    <t>Субсидии бюджетам городских округов на финансирование расходов на приобретение зданий, проведение капитального ремонта и оснащение оборудованием образовательных учреждений Волгоградской области, в которых панируется открытие групп дошкольного образования</t>
  </si>
  <si>
    <t>Субсидии бюджетам городских округов на реализацию отдельных мероприятий в области строительства, архитектуры и градостроительства</t>
  </si>
  <si>
    <t>Субвенции  бюджетам  городских округов на осуществление общеобразовательного процесса муниципальными образовательными учреждениями</t>
  </si>
  <si>
    <t>Субвенции  бюджетам  городских округов на организацию деятельности муниципальных комиссий по делам несовершеннолетних и защите их прав</t>
  </si>
  <si>
    <t>Субвенции  бюджетам  городских округов на организацию деятельности административных комиссий</t>
  </si>
  <si>
    <t>Субвенции  бюджетам  городских округов на обеспечение деятельности органов опеки и попечительства</t>
  </si>
  <si>
    <t>Субвенции  бюджетам  городских округов на хранение, комплектование, учёт и использование архивных документов</t>
  </si>
  <si>
    <t>Субвенции  бюджетам  городских округов на 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</t>
  </si>
  <si>
    <t>Субвенции  бюджетам  городских округов на предоставление мер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и работающим в сельской местности</t>
  </si>
  <si>
    <t>Субвенции  бюджетам  городских округов на реализацию социальных гарантий молодым специалистам, работающим в сельских поселениях и рабочих поселках</t>
  </si>
  <si>
    <t>000 2 02 04041 04 0000 151</t>
  </si>
  <si>
    <t>000 2 02 04052 04 0000 151</t>
  </si>
  <si>
    <t>Межбюджетные трансферты, передаваемые бюджетам городских округов,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</si>
  <si>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000 2 18 04010 04 0000 180</t>
  </si>
  <si>
    <t>Доходы бюджетов городских округов от возврата бюджетными учреждениями остатков субсидий прошлых лет</t>
  </si>
  <si>
    <t>000 1 11 07000 00 0000 120</t>
  </si>
  <si>
    <t>Платежи при пользовании природными ресурсами</t>
  </si>
  <si>
    <t>000 1 14 00000 00 0000 000</t>
  </si>
  <si>
    <t>000 2 02 01000 00 0000 151</t>
  </si>
  <si>
    <t>Субсидии бюджетам бюджетной системы Российской Федерации (межбюджетные субсидии)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</si>
  <si>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</si>
  <si>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Субсидии бюджетам городских округов на модернизацию региональных систем дошкольного образования</t>
  </si>
  <si>
    <t>Прочие субсидии бюджетам городских округов</t>
  </si>
  <si>
    <t>Субсидии бюджетам городских округов на поощрение победителей конкурса "Лучшая местная администрации года по работе с ТОС"</t>
  </si>
  <si>
    <t>Субсидии бюджетам городских округов на реализацию ДОЦП "Снижение административных барьеров, оптимизация и повышение качества предоставления государственных и муниципальных услуг, в том числе на базе МФЦ</t>
  </si>
  <si>
    <t>Субвенции  бюджетам  городских округов на организацию питания детей из малоимущих семей, находящихся на учете фтизиатра, обучающихся в общеобразовательных организациях</t>
  </si>
  <si>
    <t>Субвенции  бюджетам  городских округов на предоставление мер социальной поддержки по оплате жилья и коммунальных услуг специалистам учреждений культуры и кинематографии, работающим и проживающим в сельской местности</t>
  </si>
  <si>
    <t>Межбюджетные трансферты, передаваемые бюджетам городских округов на государственную поддержку муниципальных учреждений культуры, находящихся на территориях сельских поселений</t>
  </si>
  <si>
    <t>Субсидии бюджетам городских округов на организацию отдыха детей в каникулярный период в лагерях дневного пребывания на базе муниципальных образовательных учреждений</t>
  </si>
  <si>
    <t>Субвенции 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</si>
  <si>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 находящихся под опекой (попечительством), не имеющих закрепленного жилого помещения</t>
  </si>
  <si>
    <t>Субвенции бюджетам городских округов на компенсацию части родительской платы 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</si>
  <si>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Код бюджетной классификации Российской Федерации</t>
  </si>
  <si>
    <t>Наименование показателей</t>
  </si>
  <si>
    <t>(тыс. рублей)</t>
  </si>
  <si>
    <t>Приложение № 1 
к Решению Михайловской городской Думы
"Об исполнении бюджета городского округа
 город Михайловка за 2013 год"</t>
  </si>
  <si>
    <t>000 1 12 01000 01 0000 120</t>
  </si>
  <si>
    <t>Плата за негативное воздействие на окружающую среду</t>
  </si>
  <si>
    <t>000 1 13 01000 00 0000 130</t>
  </si>
  <si>
    <t>Доходы от оказания платных услуг (работ)</t>
  </si>
  <si>
    <t>000 1 13 02000 00 0000 130</t>
  </si>
  <si>
    <t>Доходы от компенсации затрат государства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</si>
  <si>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</si>
  <si>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</si>
  <si>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</si>
  <si>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</si>
  <si>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Денежные взыскания (штрафы) за нарушение законодательства о налогах и сборах</t>
  </si>
  <si>
    <t>000 1 16 03000 00 0000 140</t>
  </si>
  <si>
    <t>000 1 16 06000 01 0000 140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</si>
  <si>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</si>
  <si>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</si>
  <si>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</si>
  <si>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000 1 16 23000 00 0000 140</t>
  </si>
  <si>
    <t>Доходы от возмещения ущерба при возникновении страховых случаев</t>
  </si>
  <si>
    <t>000 1 16 25000 00 0000 140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</si>
  <si>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</si>
  <si>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</si>
  <si>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</si>
  <si>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000 1 16 30000 01 0000 140</t>
  </si>
  <si>
    <t>Денежные взыскания (штрафы) за правонарушения в области дорожного движения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</si>
  <si>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</si>
  <si>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</si>
  <si>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000 1 16 41000 01 0000 140</t>
  </si>
  <si>
    <t>Денежные взыскания (штрафы) за нарушение законодательства Российской Федерации об электроэнергетике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</si>
  <si>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</si>
  <si>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</si>
  <si>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000 1 16 45000 01 0000 140</t>
  </si>
  <si>
    <t>Денежные взыскания (штрафы) за нарушения законодательства Российской Федерации о промышленной безопасности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</si>
  <si>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</si>
  <si>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</si>
  <si>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000 1 16 90000 00 0000 140</t>
  </si>
  <si>
    <t>Прочие поступления от денежных взысканий (штрафов) и иных сумм в возмещение ущерба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</si>
  <si>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</si>
  <si>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</si>
  <si>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</si>
  <si>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</si>
  <si>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% исполнения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</si>
</sst>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"/>
    <numFmt numFmtId="169" formatCode="#,##0.0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i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169" fontId="4" fillId="0" borderId="10" xfId="0" applyNumberFormat="1" applyFont="1" applyFill="1" applyBorder="1" applyAlignment="1">
      <alignment horizontal="right" vertical="center" wrapText="1"/>
    </xf>
    <xf numFmtId="169" fontId="3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3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1228725</xdr:colOff>
      <xdr:row>11</xdr:row>
      <xdr:rowOff>0</xdr:rowOff>
    </xdr:from>
    <xdr:ext cx="85725" cy="400050"/>
    <xdr:sp fLocksText="0">
      <xdr:nvSpPr>
        <xdr:cNvPr id="1" name="Text Box 12"/>
        <xdr:cNvSpPr txBox="1">
          <a:spLocks noChangeArrowheads="1"/>
        </xdr:cNvSpPr>
      </xdr:nvSpPr>
      <xdr:spPr>
        <a:xfrm>
          <a:off x="4200525" y="3257550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20"/>
  <sheetViews>
    <sheetView tabSelected="1" zoomScalePageLayoutView="0" workbookViewId="0" topLeftCell="A3">
      <selection activeCell="B9" sqref="B9"/>
    </sheetView>
  </sheetViews>
  <sheetFormatPr defaultColWidth="9.00390625" defaultRowHeight="12.75"/>
  <cols>
    <col min="2" max="2" width="30.00390625" style="1" customWidth="1"/>
    <col min="3" max="3" width="38.625" style="0" customWidth="1"/>
    <col min="4" max="4" width="14.00390625" style="0" customWidth="1"/>
    <col min="5" max="5" width="14.875" style="15" customWidth="1"/>
    <col min="6" max="6" width="10.25390625" style="20" customWidth="1"/>
  </cols>
  <sheetData>
    <row r="1" spans="2:6" ht="12.75" customHeight="1" hidden="1">
      <c r="B1" s="11"/>
      <c r="C1" s="29" t="s">
        <v>12</v>
      </c>
      <c r="D1" s="30"/>
      <c r="E1" s="30"/>
      <c r="F1" s="30"/>
    </row>
    <row r="2" spans="2:6" ht="12.75" customHeight="1" hidden="1">
      <c r="B2" s="34" t="s">
        <v>13</v>
      </c>
      <c r="C2" s="34"/>
      <c r="D2" s="34"/>
      <c r="E2" s="34"/>
      <c r="F2" s="34"/>
    </row>
    <row r="3" spans="2:6" ht="55.5" customHeight="1">
      <c r="B3" s="14"/>
      <c r="C3" s="14"/>
      <c r="D3" s="29" t="s">
        <v>138</v>
      </c>
      <c r="E3" s="29"/>
      <c r="F3" s="29"/>
    </row>
    <row r="4" spans="2:6" ht="20.25" customHeight="1">
      <c r="B4" s="33" t="s">
        <v>9</v>
      </c>
      <c r="C4" s="33"/>
      <c r="D4" s="33"/>
      <c r="E4" s="33"/>
      <c r="F4" s="33"/>
    </row>
    <row r="5" spans="2:6" ht="19.5" customHeight="1">
      <c r="B5" s="33" t="s">
        <v>8</v>
      </c>
      <c r="C5" s="33"/>
      <c r="D5" s="33"/>
      <c r="E5" s="33"/>
      <c r="F5" s="33"/>
    </row>
    <row r="6" spans="2:6" ht="19.5" customHeight="1">
      <c r="B6" s="33" t="s">
        <v>7</v>
      </c>
      <c r="C6" s="33"/>
      <c r="D6" s="33"/>
      <c r="E6" s="33"/>
      <c r="F6" s="33"/>
    </row>
    <row r="7" spans="2:6" ht="19.5" customHeight="1">
      <c r="B7" s="33" t="s">
        <v>83</v>
      </c>
      <c r="C7" s="33"/>
      <c r="D7" s="33"/>
      <c r="E7" s="33"/>
      <c r="F7" s="33"/>
    </row>
    <row r="8" spans="2:6" ht="13.5" customHeight="1">
      <c r="B8" s="12"/>
      <c r="C8" s="13"/>
      <c r="D8" s="13"/>
      <c r="E8" s="31" t="s">
        <v>137</v>
      </c>
      <c r="F8" s="32"/>
    </row>
    <row r="9" spans="2:6" s="2" customFormat="1" ht="77.25" customHeight="1">
      <c r="B9" s="4" t="s">
        <v>135</v>
      </c>
      <c r="C9" s="5" t="s">
        <v>136</v>
      </c>
      <c r="D9" s="19" t="s">
        <v>86</v>
      </c>
      <c r="E9" s="19" t="s">
        <v>87</v>
      </c>
      <c r="F9" s="5" t="s">
        <v>179</v>
      </c>
    </row>
    <row r="10" spans="2:6" s="3" customFormat="1" ht="15.75">
      <c r="B10" s="4" t="s">
        <v>49</v>
      </c>
      <c r="C10" s="6" t="s">
        <v>76</v>
      </c>
      <c r="D10" s="17">
        <f>D11+D12+D16+D19+D22+D23+D27+D29+D32+D35+D49</f>
        <v>636200.1</v>
      </c>
      <c r="E10" s="17">
        <f>E11+E12+E16+E19+E22+E23+E27+E29+E32+E35+E49</f>
        <v>617308.8</v>
      </c>
      <c r="F10" s="17">
        <f>E10/D10*100</f>
        <v>97.03060405051808</v>
      </c>
    </row>
    <row r="11" spans="2:6" s="20" customFormat="1" ht="15.75">
      <c r="B11" s="4" t="s">
        <v>33</v>
      </c>
      <c r="C11" s="6" t="s">
        <v>29</v>
      </c>
      <c r="D11" s="17">
        <v>349500.8</v>
      </c>
      <c r="E11" s="17">
        <v>350282.5</v>
      </c>
      <c r="F11" s="17">
        <f aca="true" t="shared" si="0" ref="F11:F92">E11/D11*100</f>
        <v>100.22366186286268</v>
      </c>
    </row>
    <row r="12" spans="2:6" s="21" customFormat="1" ht="31.5">
      <c r="B12" s="4" t="s">
        <v>34</v>
      </c>
      <c r="C12" s="6" t="s">
        <v>56</v>
      </c>
      <c r="D12" s="17">
        <f>D13+D14+D15</f>
        <v>52699</v>
      </c>
      <c r="E12" s="17">
        <f>E13+E14+E15</f>
        <v>51460</v>
      </c>
      <c r="F12" s="17">
        <f t="shared" si="0"/>
        <v>97.64891174405587</v>
      </c>
    </row>
    <row r="13" spans="2:6" s="22" customFormat="1" ht="47.25">
      <c r="B13" s="16" t="s">
        <v>75</v>
      </c>
      <c r="C13" s="7" t="s">
        <v>35</v>
      </c>
      <c r="D13" s="18">
        <v>48650</v>
      </c>
      <c r="E13" s="18">
        <v>47351.9</v>
      </c>
      <c r="F13" s="18">
        <f t="shared" si="0"/>
        <v>97.33175745118191</v>
      </c>
    </row>
    <row r="14" spans="2:6" s="22" customFormat="1" ht="15.75">
      <c r="B14" s="16" t="s">
        <v>36</v>
      </c>
      <c r="C14" s="7" t="s">
        <v>50</v>
      </c>
      <c r="D14" s="18">
        <v>3938</v>
      </c>
      <c r="E14" s="18">
        <v>3997.1</v>
      </c>
      <c r="F14" s="18">
        <f t="shared" si="0"/>
        <v>101.50076180802436</v>
      </c>
    </row>
    <row r="15" spans="2:6" s="22" customFormat="1" ht="31.5">
      <c r="B15" s="16" t="s">
        <v>84</v>
      </c>
      <c r="C15" s="7" t="s">
        <v>85</v>
      </c>
      <c r="D15" s="18">
        <v>111</v>
      </c>
      <c r="E15" s="18">
        <v>111</v>
      </c>
      <c r="F15" s="18">
        <f t="shared" si="0"/>
        <v>100</v>
      </c>
    </row>
    <row r="16" spans="2:6" s="21" customFormat="1" ht="15.75">
      <c r="B16" s="4" t="s">
        <v>37</v>
      </c>
      <c r="C16" s="6" t="s">
        <v>30</v>
      </c>
      <c r="D16" s="17">
        <f>D17+D18</f>
        <v>64950</v>
      </c>
      <c r="E16" s="17">
        <f>E17+E18</f>
        <v>65002.5</v>
      </c>
      <c r="F16" s="17">
        <f t="shared" si="0"/>
        <v>100.08083140877598</v>
      </c>
    </row>
    <row r="17" spans="2:6" s="22" customFormat="1" ht="15.75">
      <c r="B17" s="16" t="s">
        <v>51</v>
      </c>
      <c r="C17" s="7" t="s">
        <v>14</v>
      </c>
      <c r="D17" s="18">
        <v>9300</v>
      </c>
      <c r="E17" s="18">
        <v>9319.1</v>
      </c>
      <c r="F17" s="18">
        <f t="shared" si="0"/>
        <v>100.20537634408602</v>
      </c>
    </row>
    <row r="18" spans="2:6" s="22" customFormat="1" ht="15.75">
      <c r="B18" s="16" t="s">
        <v>52</v>
      </c>
      <c r="C18" s="7" t="s">
        <v>28</v>
      </c>
      <c r="D18" s="18">
        <v>55650</v>
      </c>
      <c r="E18" s="18">
        <v>55683.4</v>
      </c>
      <c r="F18" s="18">
        <f t="shared" si="0"/>
        <v>100.06001796945195</v>
      </c>
    </row>
    <row r="19" spans="2:6" s="21" customFormat="1" ht="15.75">
      <c r="B19" s="4" t="s">
        <v>38</v>
      </c>
      <c r="C19" s="6" t="s">
        <v>39</v>
      </c>
      <c r="D19" s="17">
        <f>D20+D21</f>
        <v>4750</v>
      </c>
      <c r="E19" s="17">
        <f>E20+E21</f>
        <v>4737.8</v>
      </c>
      <c r="F19" s="17">
        <f t="shared" si="0"/>
        <v>99.74315789473684</v>
      </c>
    </row>
    <row r="20" spans="2:6" s="22" customFormat="1" ht="47.25">
      <c r="B20" s="16" t="s">
        <v>53</v>
      </c>
      <c r="C20" s="7" t="s">
        <v>54</v>
      </c>
      <c r="D20" s="18">
        <v>4616.5</v>
      </c>
      <c r="E20" s="18">
        <v>4605.8</v>
      </c>
      <c r="F20" s="18">
        <f t="shared" si="0"/>
        <v>99.76822267951913</v>
      </c>
    </row>
    <row r="21" spans="2:6" s="22" customFormat="1" ht="47.25">
      <c r="B21" s="16" t="s">
        <v>55</v>
      </c>
      <c r="C21" s="7" t="s">
        <v>15</v>
      </c>
      <c r="D21" s="18">
        <v>133.5</v>
      </c>
      <c r="E21" s="18">
        <v>132</v>
      </c>
      <c r="F21" s="18">
        <f t="shared" si="0"/>
        <v>98.87640449438202</v>
      </c>
    </row>
    <row r="22" spans="2:6" s="21" customFormat="1" ht="47.25">
      <c r="B22" s="4" t="s">
        <v>0</v>
      </c>
      <c r="C22" s="6" t="s">
        <v>1</v>
      </c>
      <c r="D22" s="17">
        <v>0</v>
      </c>
      <c r="E22" s="17">
        <v>25.5</v>
      </c>
      <c r="F22" s="17">
        <v>0</v>
      </c>
    </row>
    <row r="23" spans="2:6" s="21" customFormat="1" ht="47.25">
      <c r="B23" s="4" t="s">
        <v>40</v>
      </c>
      <c r="C23" s="6" t="s">
        <v>32</v>
      </c>
      <c r="D23" s="17">
        <f>D24+D25+D26</f>
        <v>96008.3</v>
      </c>
      <c r="E23" s="17">
        <f>E24+E25+E26</f>
        <v>88018.2</v>
      </c>
      <c r="F23" s="17">
        <f t="shared" si="0"/>
        <v>91.67769869896665</v>
      </c>
    </row>
    <row r="24" spans="2:6" s="22" customFormat="1" ht="126">
      <c r="B24" s="16" t="s">
        <v>41</v>
      </c>
      <c r="C24" s="8" t="s">
        <v>80</v>
      </c>
      <c r="D24" s="18">
        <v>85043</v>
      </c>
      <c r="E24" s="18">
        <v>76976.7</v>
      </c>
      <c r="F24" s="18">
        <f t="shared" si="0"/>
        <v>90.51503357125219</v>
      </c>
    </row>
    <row r="25" spans="2:6" s="22" customFormat="1" ht="31.5">
      <c r="B25" s="16" t="s">
        <v>118</v>
      </c>
      <c r="C25" s="8" t="s">
        <v>42</v>
      </c>
      <c r="D25" s="18">
        <v>1020.3</v>
      </c>
      <c r="E25" s="18">
        <v>1020.3</v>
      </c>
      <c r="F25" s="18">
        <f t="shared" si="0"/>
        <v>100</v>
      </c>
    </row>
    <row r="26" spans="2:6" s="22" customFormat="1" ht="110.25">
      <c r="B26" s="16" t="s">
        <v>60</v>
      </c>
      <c r="C26" s="8" t="s">
        <v>81</v>
      </c>
      <c r="D26" s="18">
        <v>9945</v>
      </c>
      <c r="E26" s="18">
        <v>10021.2</v>
      </c>
      <c r="F26" s="18">
        <f t="shared" si="0"/>
        <v>100.76621417797888</v>
      </c>
    </row>
    <row r="27" spans="2:6" s="21" customFormat="1" ht="31.5">
      <c r="B27" s="4" t="s">
        <v>43</v>
      </c>
      <c r="C27" s="28" t="s">
        <v>119</v>
      </c>
      <c r="D27" s="17">
        <f>D28</f>
        <v>3900</v>
      </c>
      <c r="E27" s="17">
        <f>E28</f>
        <v>3848.5</v>
      </c>
      <c r="F27" s="17">
        <f t="shared" si="0"/>
        <v>98.67948717948718</v>
      </c>
    </row>
    <row r="28" spans="2:6" s="22" customFormat="1" ht="31.5">
      <c r="B28" s="16" t="s">
        <v>139</v>
      </c>
      <c r="C28" s="7" t="s">
        <v>140</v>
      </c>
      <c r="D28" s="18">
        <v>3900</v>
      </c>
      <c r="E28" s="18">
        <v>3848.5</v>
      </c>
      <c r="F28" s="18">
        <f t="shared" si="0"/>
        <v>98.67948717948718</v>
      </c>
    </row>
    <row r="29" spans="2:6" s="21" customFormat="1" ht="31.5">
      <c r="B29" s="4" t="s">
        <v>44</v>
      </c>
      <c r="C29" s="6" t="s">
        <v>82</v>
      </c>
      <c r="D29" s="17">
        <f>D30+D31</f>
        <v>5200</v>
      </c>
      <c r="E29" s="17">
        <f>E30+E31</f>
        <v>5181.5</v>
      </c>
      <c r="F29" s="17">
        <f t="shared" si="0"/>
        <v>99.64423076923077</v>
      </c>
    </row>
    <row r="30" spans="2:6" s="22" customFormat="1" ht="15.75">
      <c r="B30" s="16" t="s">
        <v>141</v>
      </c>
      <c r="C30" s="27" t="s">
        <v>142</v>
      </c>
      <c r="D30" s="18">
        <v>3591.3</v>
      </c>
      <c r="E30" s="18">
        <v>3583.9</v>
      </c>
      <c r="F30" s="18">
        <f t="shared" si="0"/>
        <v>99.7939464817754</v>
      </c>
    </row>
    <row r="31" spans="2:6" s="22" customFormat="1" ht="15.75">
      <c r="B31" s="16" t="s">
        <v>143</v>
      </c>
      <c r="C31" s="27" t="s">
        <v>144</v>
      </c>
      <c r="D31" s="18">
        <v>1608.7</v>
      </c>
      <c r="E31" s="18">
        <v>1597.6</v>
      </c>
      <c r="F31" s="18">
        <f t="shared" si="0"/>
        <v>99.31000186485981</v>
      </c>
    </row>
    <row r="32" spans="2:6" s="20" customFormat="1" ht="31.5">
      <c r="B32" s="4" t="s">
        <v>120</v>
      </c>
      <c r="C32" s="6" t="s">
        <v>45</v>
      </c>
      <c r="D32" s="17">
        <f>D33+D34</f>
        <v>53452</v>
      </c>
      <c r="E32" s="17">
        <f>E33+E34</f>
        <v>43434.8</v>
      </c>
      <c r="F32" s="17">
        <f t="shared" si="0"/>
        <v>81.25944772880341</v>
      </c>
    </row>
    <row r="33" spans="2:6" s="22" customFormat="1" ht="110.25">
      <c r="B33" s="16" t="s">
        <v>145</v>
      </c>
      <c r="C33" s="27" t="s">
        <v>146</v>
      </c>
      <c r="D33" s="18">
        <v>12100</v>
      </c>
      <c r="E33" s="18">
        <v>12040.8</v>
      </c>
      <c r="F33" s="18">
        <f t="shared" si="0"/>
        <v>99.5107438016529</v>
      </c>
    </row>
    <row r="34" spans="2:6" s="22" customFormat="1" ht="78.75">
      <c r="B34" s="16" t="s">
        <v>147</v>
      </c>
      <c r="C34" s="27" t="s">
        <v>148</v>
      </c>
      <c r="D34" s="18">
        <v>41352</v>
      </c>
      <c r="E34" s="18">
        <v>31394</v>
      </c>
      <c r="F34" s="18">
        <f t="shared" si="0"/>
        <v>75.91893983362353</v>
      </c>
    </row>
    <row r="35" spans="2:6" s="21" customFormat="1" ht="15.75">
      <c r="B35" s="4" t="s">
        <v>46</v>
      </c>
      <c r="C35" s="6" t="s">
        <v>47</v>
      </c>
      <c r="D35" s="17">
        <f>D36+D37+D38+D39+D40+D41+D42+D43+D44+D45+D46+D47+D48</f>
        <v>5740</v>
      </c>
      <c r="E35" s="17">
        <f>E36+E37+E38+E39+E40+E41+E42+E43+E44+E45+E46+E47+E48</f>
        <v>5646</v>
      </c>
      <c r="F35" s="17">
        <f t="shared" si="0"/>
        <v>98.36236933797909</v>
      </c>
    </row>
    <row r="36" spans="2:6" s="22" customFormat="1" ht="31.5">
      <c r="B36" s="16" t="s">
        <v>150</v>
      </c>
      <c r="C36" s="7" t="s">
        <v>149</v>
      </c>
      <c r="D36" s="18">
        <v>63.5</v>
      </c>
      <c r="E36" s="18">
        <v>63.1</v>
      </c>
      <c r="F36" s="18">
        <f t="shared" si="0"/>
        <v>99.37007874015748</v>
      </c>
    </row>
    <row r="37" spans="2:6" s="22" customFormat="1" ht="78.75">
      <c r="B37" s="16" t="s">
        <v>151</v>
      </c>
      <c r="C37" s="7" t="s">
        <v>152</v>
      </c>
      <c r="D37" s="18">
        <v>3</v>
      </c>
      <c r="E37" s="18">
        <v>3</v>
      </c>
      <c r="F37" s="18">
        <f t="shared" si="0"/>
        <v>100</v>
      </c>
    </row>
    <row r="38" spans="2:6" s="22" customFormat="1" ht="63">
      <c r="B38" s="16" t="s">
        <v>154</v>
      </c>
      <c r="C38" s="7" t="s">
        <v>153</v>
      </c>
      <c r="D38" s="18">
        <v>85</v>
      </c>
      <c r="E38" s="18">
        <v>84</v>
      </c>
      <c r="F38" s="18">
        <f t="shared" si="0"/>
        <v>98.82352941176471</v>
      </c>
    </row>
    <row r="39" spans="2:6" s="22" customFormat="1" ht="31.5">
      <c r="B39" s="16" t="s">
        <v>155</v>
      </c>
      <c r="C39" s="7" t="s">
        <v>156</v>
      </c>
      <c r="D39" s="18">
        <v>9.1</v>
      </c>
      <c r="E39" s="18">
        <v>9</v>
      </c>
      <c r="F39" s="18">
        <f t="shared" si="0"/>
        <v>98.9010989010989</v>
      </c>
    </row>
    <row r="40" spans="2:6" s="22" customFormat="1" ht="126">
      <c r="B40" s="16" t="s">
        <v>157</v>
      </c>
      <c r="C40" s="7" t="s">
        <v>158</v>
      </c>
      <c r="D40" s="18">
        <v>337.6</v>
      </c>
      <c r="E40" s="18">
        <v>336.3</v>
      </c>
      <c r="F40" s="18">
        <f t="shared" si="0"/>
        <v>99.61492890995261</v>
      </c>
    </row>
    <row r="41" spans="2:6" s="22" customFormat="1" ht="78.75">
      <c r="B41" s="16" t="s">
        <v>159</v>
      </c>
      <c r="C41" s="7" t="s">
        <v>160</v>
      </c>
      <c r="D41" s="18">
        <v>297</v>
      </c>
      <c r="E41" s="18">
        <v>296.1</v>
      </c>
      <c r="F41" s="18">
        <f t="shared" si="0"/>
        <v>99.6969696969697</v>
      </c>
    </row>
    <row r="42" spans="2:6" s="22" customFormat="1" ht="47.25">
      <c r="B42" s="16" t="s">
        <v>161</v>
      </c>
      <c r="C42" s="27" t="s">
        <v>162</v>
      </c>
      <c r="D42" s="18">
        <v>29.2</v>
      </c>
      <c r="E42" s="18">
        <v>29</v>
      </c>
      <c r="F42" s="18">
        <f t="shared" si="0"/>
        <v>99.31506849315068</v>
      </c>
    </row>
    <row r="43" spans="2:6" s="22" customFormat="1" ht="63">
      <c r="B43" s="16" t="s">
        <v>163</v>
      </c>
      <c r="C43" s="7" t="s">
        <v>164</v>
      </c>
      <c r="D43" s="18">
        <v>21.3</v>
      </c>
      <c r="E43" s="18">
        <v>20.6</v>
      </c>
      <c r="F43" s="18">
        <f t="shared" si="0"/>
        <v>96.71361502347419</v>
      </c>
    </row>
    <row r="44" spans="2:6" s="22" customFormat="1" ht="47.25">
      <c r="B44" s="16" t="s">
        <v>165</v>
      </c>
      <c r="C44" s="7" t="s">
        <v>166</v>
      </c>
      <c r="D44" s="18">
        <v>190.5</v>
      </c>
      <c r="E44" s="18">
        <v>190</v>
      </c>
      <c r="F44" s="18">
        <f t="shared" si="0"/>
        <v>99.73753280839895</v>
      </c>
    </row>
    <row r="45" spans="2:6" s="22" customFormat="1" ht="94.5">
      <c r="B45" s="16" t="s">
        <v>167</v>
      </c>
      <c r="C45" s="7" t="s">
        <v>168</v>
      </c>
      <c r="D45" s="18">
        <v>32.9</v>
      </c>
      <c r="E45" s="18">
        <v>33.4</v>
      </c>
      <c r="F45" s="18">
        <f t="shared" si="0"/>
        <v>101.51975683890578</v>
      </c>
    </row>
    <row r="46" spans="2:6" s="22" customFormat="1" ht="47.25">
      <c r="B46" s="16" t="s">
        <v>169</v>
      </c>
      <c r="C46" s="7" t="s">
        <v>170</v>
      </c>
      <c r="D46" s="18">
        <v>610</v>
      </c>
      <c r="E46" s="18">
        <v>600</v>
      </c>
      <c r="F46" s="18">
        <f t="shared" si="0"/>
        <v>98.36065573770492</v>
      </c>
    </row>
    <row r="47" spans="2:6" s="22" customFormat="1" ht="63">
      <c r="B47" s="16" t="s">
        <v>171</v>
      </c>
      <c r="C47" s="27" t="s">
        <v>172</v>
      </c>
      <c r="D47" s="18">
        <v>388</v>
      </c>
      <c r="E47" s="18">
        <v>387.8</v>
      </c>
      <c r="F47" s="18">
        <f t="shared" si="0"/>
        <v>99.94845360824742</v>
      </c>
    </row>
    <row r="48" spans="2:6" s="22" customFormat="1" ht="31.5">
      <c r="B48" s="16" t="s">
        <v>173</v>
      </c>
      <c r="C48" s="7" t="s">
        <v>174</v>
      </c>
      <c r="D48" s="18">
        <v>3672.9</v>
      </c>
      <c r="E48" s="18">
        <v>3593.7</v>
      </c>
      <c r="F48" s="18">
        <f t="shared" si="0"/>
        <v>97.84366576819407</v>
      </c>
    </row>
    <row r="49" spans="2:6" s="20" customFormat="1" ht="15.75">
      <c r="B49" s="4" t="s">
        <v>48</v>
      </c>
      <c r="C49" s="6" t="s">
        <v>31</v>
      </c>
      <c r="D49" s="17">
        <v>0</v>
      </c>
      <c r="E49" s="17">
        <v>-328.5</v>
      </c>
      <c r="F49" s="17">
        <v>0</v>
      </c>
    </row>
    <row r="50" spans="2:6" s="20" customFormat="1" ht="15.75">
      <c r="B50" s="4" t="s">
        <v>59</v>
      </c>
      <c r="C50" s="9" t="s">
        <v>61</v>
      </c>
      <c r="D50" s="18">
        <f>D51+D100+D102</f>
        <v>726354.0000000001</v>
      </c>
      <c r="E50" s="17">
        <f>E51+E100+E102</f>
        <v>647519.7</v>
      </c>
      <c r="F50" s="17">
        <f t="shared" si="0"/>
        <v>89.14657315854251</v>
      </c>
    </row>
    <row r="51" spans="2:6" s="21" customFormat="1" ht="47.25">
      <c r="B51" s="4" t="s">
        <v>88</v>
      </c>
      <c r="C51" s="9" t="s">
        <v>89</v>
      </c>
      <c r="D51" s="17">
        <f>D52+D54+D76+D95</f>
        <v>726354.0000000001</v>
      </c>
      <c r="E51" s="17">
        <f>E52+E54+E76+E95</f>
        <v>650278.8</v>
      </c>
      <c r="F51" s="17">
        <f t="shared" si="0"/>
        <v>89.52642926176492</v>
      </c>
    </row>
    <row r="52" spans="2:6" s="21" customFormat="1" ht="31.5">
      <c r="B52" s="4" t="s">
        <v>121</v>
      </c>
      <c r="C52" s="9" t="s">
        <v>22</v>
      </c>
      <c r="D52" s="17">
        <f>D53</f>
        <v>83341</v>
      </c>
      <c r="E52" s="17">
        <f>E53</f>
        <v>62097</v>
      </c>
      <c r="F52" s="17">
        <f t="shared" si="0"/>
        <v>74.50954512184879</v>
      </c>
    </row>
    <row r="53" spans="2:6" s="22" customFormat="1" ht="47.25">
      <c r="B53" s="16" t="s">
        <v>90</v>
      </c>
      <c r="C53" s="10" t="s">
        <v>91</v>
      </c>
      <c r="D53" s="18">
        <v>83341</v>
      </c>
      <c r="E53" s="18">
        <v>62097</v>
      </c>
      <c r="F53" s="18">
        <f t="shared" si="0"/>
        <v>74.50954512184879</v>
      </c>
    </row>
    <row r="54" spans="2:6" s="20" customFormat="1" ht="47.25">
      <c r="B54" s="4" t="s">
        <v>57</v>
      </c>
      <c r="C54" s="9" t="s">
        <v>122</v>
      </c>
      <c r="D54" s="17">
        <f>D55+D56+D57+D58+D59+D60+D61+D62+D63+D64</f>
        <v>213470.4</v>
      </c>
      <c r="E54" s="17">
        <f>E55+E56+E57+E58+E59+E60+E61+E62+E63+E64</f>
        <v>190528.2</v>
      </c>
      <c r="F54" s="17">
        <f t="shared" si="0"/>
        <v>89.25274885885818</v>
      </c>
    </row>
    <row r="55" spans="2:6" s="22" customFormat="1" ht="31.5">
      <c r="B55" s="16" t="s">
        <v>2</v>
      </c>
      <c r="C55" s="10" t="s">
        <v>3</v>
      </c>
      <c r="D55" s="18">
        <v>2325.2</v>
      </c>
      <c r="E55" s="18">
        <v>0</v>
      </c>
      <c r="F55" s="18">
        <f t="shared" si="0"/>
        <v>0</v>
      </c>
    </row>
    <row r="56" spans="2:6" s="22" customFormat="1" ht="63">
      <c r="B56" s="16" t="s">
        <v>10</v>
      </c>
      <c r="C56" s="10" t="s">
        <v>11</v>
      </c>
      <c r="D56" s="18">
        <v>493.8</v>
      </c>
      <c r="E56" s="18">
        <v>0</v>
      </c>
      <c r="F56" s="18">
        <f t="shared" si="0"/>
        <v>0</v>
      </c>
    </row>
    <row r="57" spans="2:6" s="22" customFormat="1" ht="94.5">
      <c r="B57" s="16" t="s">
        <v>77</v>
      </c>
      <c r="C57" s="10" t="s">
        <v>78</v>
      </c>
      <c r="D57" s="18">
        <v>24219.8</v>
      </c>
      <c r="E57" s="18">
        <v>17125.3</v>
      </c>
      <c r="F57" s="18">
        <f t="shared" si="0"/>
        <v>70.70785060157392</v>
      </c>
    </row>
    <row r="58" spans="2:6" s="22" customFormat="1" ht="31.5">
      <c r="B58" s="16" t="s">
        <v>79</v>
      </c>
      <c r="C58" s="10" t="s">
        <v>92</v>
      </c>
      <c r="D58" s="18">
        <v>5506.8</v>
      </c>
      <c r="E58" s="18">
        <v>4936</v>
      </c>
      <c r="F58" s="18">
        <f t="shared" si="0"/>
        <v>89.63463354398198</v>
      </c>
    </row>
    <row r="59" spans="2:6" s="22" customFormat="1" ht="63">
      <c r="B59" s="16" t="s">
        <v>93</v>
      </c>
      <c r="C59" s="10" t="s">
        <v>123</v>
      </c>
      <c r="D59" s="18">
        <v>7114.8</v>
      </c>
      <c r="E59" s="18">
        <v>4301.9</v>
      </c>
      <c r="F59" s="18">
        <f t="shared" si="0"/>
        <v>60.464102996570524</v>
      </c>
    </row>
    <row r="60" spans="2:6" s="22" customFormat="1" ht="47.25">
      <c r="B60" s="16" t="s">
        <v>74</v>
      </c>
      <c r="C60" s="10" t="s">
        <v>18</v>
      </c>
      <c r="D60" s="18">
        <v>5669</v>
      </c>
      <c r="E60" s="18">
        <v>3112</v>
      </c>
      <c r="F60" s="18">
        <f t="shared" si="0"/>
        <v>54.895043217498674</v>
      </c>
    </row>
    <row r="61" spans="2:6" s="22" customFormat="1" ht="47.25">
      <c r="B61" s="16" t="s">
        <v>21</v>
      </c>
      <c r="C61" s="10" t="s">
        <v>19</v>
      </c>
      <c r="D61" s="18">
        <v>20905</v>
      </c>
      <c r="E61" s="18">
        <v>20905</v>
      </c>
      <c r="F61" s="18">
        <f t="shared" si="0"/>
        <v>100</v>
      </c>
    </row>
    <row r="62" spans="2:6" s="22" customFormat="1" ht="63">
      <c r="B62" s="16" t="s">
        <v>94</v>
      </c>
      <c r="C62" s="10" t="s">
        <v>95</v>
      </c>
      <c r="D62" s="18">
        <v>2500</v>
      </c>
      <c r="E62" s="18">
        <v>0</v>
      </c>
      <c r="F62" s="18">
        <f t="shared" si="0"/>
        <v>0</v>
      </c>
    </row>
    <row r="63" spans="2:6" s="22" customFormat="1" ht="47.25">
      <c r="B63" s="16" t="s">
        <v>96</v>
      </c>
      <c r="C63" s="10" t="s">
        <v>124</v>
      </c>
      <c r="D63" s="18">
        <v>45921.7</v>
      </c>
      <c r="E63" s="18">
        <v>43223.7</v>
      </c>
      <c r="F63" s="18">
        <f t="shared" si="0"/>
        <v>94.12478196582444</v>
      </c>
    </row>
    <row r="64" spans="2:6" s="22" customFormat="1" ht="15.75">
      <c r="B64" s="16" t="s">
        <v>62</v>
      </c>
      <c r="C64" s="10" t="s">
        <v>125</v>
      </c>
      <c r="D64" s="18">
        <f>D66+D67+D68+D69+D70+D71+D72+D73+D74+D75</f>
        <v>98814.3</v>
      </c>
      <c r="E64" s="18">
        <f>E66+E67+E68+E69+E70+E71+E72+E73+E74+E75</f>
        <v>96924.3</v>
      </c>
      <c r="F64" s="18">
        <f t="shared" si="0"/>
        <v>98.08732136947789</v>
      </c>
    </row>
    <row r="65" spans="2:6" s="22" customFormat="1" ht="15.75">
      <c r="B65" s="23" t="s">
        <v>97</v>
      </c>
      <c r="C65" s="10"/>
      <c r="D65" s="18"/>
      <c r="E65" s="18"/>
      <c r="F65" s="18"/>
    </row>
    <row r="66" spans="2:6" s="22" customFormat="1" ht="47.25">
      <c r="B66" s="16" t="s">
        <v>62</v>
      </c>
      <c r="C66" s="10" t="s">
        <v>98</v>
      </c>
      <c r="D66" s="18">
        <v>70290</v>
      </c>
      <c r="E66" s="18">
        <v>70290</v>
      </c>
      <c r="F66" s="18">
        <f t="shared" si="0"/>
        <v>100</v>
      </c>
    </row>
    <row r="67" spans="2:6" s="22" customFormat="1" ht="31.5">
      <c r="B67" s="16" t="s">
        <v>62</v>
      </c>
      <c r="C67" s="10" t="s">
        <v>99</v>
      </c>
      <c r="D67" s="18">
        <v>6697</v>
      </c>
      <c r="E67" s="18">
        <v>6697</v>
      </c>
      <c r="F67" s="18">
        <f t="shared" si="0"/>
        <v>100</v>
      </c>
    </row>
    <row r="68" spans="2:6" s="22" customFormat="1" ht="63">
      <c r="B68" s="16" t="s">
        <v>62</v>
      </c>
      <c r="C68" s="10" t="s">
        <v>100</v>
      </c>
      <c r="D68" s="18">
        <v>300</v>
      </c>
      <c r="E68" s="18">
        <v>300</v>
      </c>
      <c r="F68" s="18">
        <f t="shared" si="0"/>
        <v>100</v>
      </c>
    </row>
    <row r="69" spans="2:6" s="22" customFormat="1" ht="63">
      <c r="B69" s="16" t="s">
        <v>62</v>
      </c>
      <c r="C69" s="10" t="s">
        <v>131</v>
      </c>
      <c r="D69" s="18">
        <v>6794.8</v>
      </c>
      <c r="E69" s="18">
        <v>6794.8</v>
      </c>
      <c r="F69" s="18">
        <f t="shared" si="0"/>
        <v>100</v>
      </c>
    </row>
    <row r="70" spans="2:6" s="22" customFormat="1" ht="47.25">
      <c r="B70" s="16" t="s">
        <v>62</v>
      </c>
      <c r="C70" s="10" t="s">
        <v>101</v>
      </c>
      <c r="D70" s="18">
        <v>925</v>
      </c>
      <c r="E70" s="18">
        <v>925</v>
      </c>
      <c r="F70" s="18">
        <f t="shared" si="0"/>
        <v>100</v>
      </c>
    </row>
    <row r="71" spans="2:6" s="22" customFormat="1" ht="47.25">
      <c r="B71" s="16" t="s">
        <v>62</v>
      </c>
      <c r="C71" s="10" t="s">
        <v>126</v>
      </c>
      <c r="D71" s="18">
        <v>330</v>
      </c>
      <c r="E71" s="18">
        <v>330</v>
      </c>
      <c r="F71" s="18">
        <f t="shared" si="0"/>
        <v>100</v>
      </c>
    </row>
    <row r="72" spans="2:6" s="22" customFormat="1" ht="94.5">
      <c r="B72" s="16" t="s">
        <v>62</v>
      </c>
      <c r="C72" s="10" t="s">
        <v>127</v>
      </c>
      <c r="D72" s="18">
        <v>570.2</v>
      </c>
      <c r="E72" s="18">
        <v>570.2</v>
      </c>
      <c r="F72" s="18">
        <f t="shared" si="0"/>
        <v>100</v>
      </c>
    </row>
    <row r="73" spans="2:6" s="22" customFormat="1" ht="47.25">
      <c r="B73" s="16" t="s">
        <v>62</v>
      </c>
      <c r="C73" s="10" t="s">
        <v>102</v>
      </c>
      <c r="D73" s="18">
        <v>3647</v>
      </c>
      <c r="E73" s="18">
        <v>3647</v>
      </c>
      <c r="F73" s="18">
        <f t="shared" si="0"/>
        <v>100</v>
      </c>
    </row>
    <row r="74" spans="2:6" s="22" customFormat="1" ht="110.25">
      <c r="B74" s="16" t="s">
        <v>62</v>
      </c>
      <c r="C74" s="10" t="s">
        <v>103</v>
      </c>
      <c r="D74" s="18">
        <v>7370.3</v>
      </c>
      <c r="E74" s="18">
        <v>7370.3</v>
      </c>
      <c r="F74" s="18">
        <f t="shared" si="0"/>
        <v>100</v>
      </c>
    </row>
    <row r="75" spans="2:6" s="22" customFormat="1" ht="63">
      <c r="B75" s="16" t="s">
        <v>62</v>
      </c>
      <c r="C75" s="10" t="s">
        <v>104</v>
      </c>
      <c r="D75" s="18">
        <v>1890</v>
      </c>
      <c r="E75" s="18">
        <v>0</v>
      </c>
      <c r="F75" s="18">
        <f t="shared" si="0"/>
        <v>0</v>
      </c>
    </row>
    <row r="76" spans="2:6" s="20" customFormat="1" ht="31.5">
      <c r="B76" s="4" t="s">
        <v>63</v>
      </c>
      <c r="C76" s="6" t="s">
        <v>64</v>
      </c>
      <c r="D76" s="17">
        <f>D77+D78+D79+D80+D92+D93+D94</f>
        <v>426855.50000000006</v>
      </c>
      <c r="E76" s="17">
        <f>E77+E78+E79+E80+E92+E93+E94</f>
        <v>395033.29999999993</v>
      </c>
      <c r="F76" s="17">
        <f t="shared" si="0"/>
        <v>92.54497130762046</v>
      </c>
    </row>
    <row r="77" spans="2:6" s="22" customFormat="1" ht="47.25">
      <c r="B77" s="16" t="s">
        <v>65</v>
      </c>
      <c r="C77" s="7" t="s">
        <v>66</v>
      </c>
      <c r="D77" s="18">
        <v>3708.7</v>
      </c>
      <c r="E77" s="18">
        <v>3708.7</v>
      </c>
      <c r="F77" s="18">
        <f t="shared" si="0"/>
        <v>100</v>
      </c>
    </row>
    <row r="78" spans="2:6" s="22" customFormat="1" ht="47.25">
      <c r="B78" s="16" t="s">
        <v>68</v>
      </c>
      <c r="C78" s="7" t="s">
        <v>67</v>
      </c>
      <c r="D78" s="18">
        <v>5231.5</v>
      </c>
      <c r="E78" s="18">
        <v>5231.5</v>
      </c>
      <c r="F78" s="18">
        <f t="shared" si="0"/>
        <v>100</v>
      </c>
    </row>
    <row r="79" spans="2:6" s="22" customFormat="1" ht="47.25">
      <c r="B79" s="16" t="s">
        <v>69</v>
      </c>
      <c r="C79" s="7" t="s">
        <v>132</v>
      </c>
      <c r="D79" s="18">
        <v>27922.2</v>
      </c>
      <c r="E79" s="18">
        <v>27922.2</v>
      </c>
      <c r="F79" s="18">
        <f t="shared" si="0"/>
        <v>100</v>
      </c>
    </row>
    <row r="80" spans="2:6" s="22" customFormat="1" ht="47.25">
      <c r="B80" s="16" t="s">
        <v>70</v>
      </c>
      <c r="C80" s="7" t="s">
        <v>71</v>
      </c>
      <c r="D80" s="18">
        <f>D82+D83+D84+D85+D86+D87+D88+D89+D90+D91</f>
        <v>354772.7</v>
      </c>
      <c r="E80" s="18">
        <f>E82+E83+E84+E85+E86+E87+E88+E89+E90+E91</f>
        <v>326205.99999999994</v>
      </c>
      <c r="F80" s="18">
        <f t="shared" si="0"/>
        <v>91.94788663276513</v>
      </c>
    </row>
    <row r="81" spans="2:6" s="22" customFormat="1" ht="15.75">
      <c r="B81" s="23" t="s">
        <v>97</v>
      </c>
      <c r="C81" s="7"/>
      <c r="D81" s="18"/>
      <c r="E81" s="18"/>
      <c r="F81" s="18"/>
    </row>
    <row r="82" spans="2:6" s="22" customFormat="1" ht="63">
      <c r="B82" s="16" t="s">
        <v>70</v>
      </c>
      <c r="C82" s="7" t="s">
        <v>105</v>
      </c>
      <c r="D82" s="18">
        <v>324883.6</v>
      </c>
      <c r="E82" s="18">
        <v>307179.1</v>
      </c>
      <c r="F82" s="18">
        <f t="shared" si="0"/>
        <v>94.55050978258059</v>
      </c>
    </row>
    <row r="83" spans="2:6" s="22" customFormat="1" ht="78.75">
      <c r="B83" s="16" t="s">
        <v>70</v>
      </c>
      <c r="C83" s="7" t="s">
        <v>128</v>
      </c>
      <c r="D83" s="18">
        <v>18076.7</v>
      </c>
      <c r="E83" s="18">
        <v>10440</v>
      </c>
      <c r="F83" s="18">
        <f t="shared" si="0"/>
        <v>57.753904197115624</v>
      </c>
    </row>
    <row r="84" spans="2:6" s="22" customFormat="1" ht="63">
      <c r="B84" s="16" t="s">
        <v>70</v>
      </c>
      <c r="C84" s="7" t="s">
        <v>106</v>
      </c>
      <c r="D84" s="18">
        <v>654.3</v>
      </c>
      <c r="E84" s="18">
        <v>654.3</v>
      </c>
      <c r="F84" s="18">
        <f t="shared" si="0"/>
        <v>100</v>
      </c>
    </row>
    <row r="85" spans="2:6" s="22" customFormat="1" ht="47.25">
      <c r="B85" s="16" t="s">
        <v>70</v>
      </c>
      <c r="C85" s="7" t="s">
        <v>107</v>
      </c>
      <c r="D85" s="18">
        <v>669.1</v>
      </c>
      <c r="E85" s="18">
        <v>669.1</v>
      </c>
      <c r="F85" s="18">
        <f t="shared" si="0"/>
        <v>100</v>
      </c>
    </row>
    <row r="86" spans="2:6" s="22" customFormat="1" ht="47.25">
      <c r="B86" s="16" t="s">
        <v>70</v>
      </c>
      <c r="C86" s="7" t="s">
        <v>108</v>
      </c>
      <c r="D86" s="18">
        <v>2125.4</v>
      </c>
      <c r="E86" s="18">
        <v>2125.4</v>
      </c>
      <c r="F86" s="18">
        <f t="shared" si="0"/>
        <v>100</v>
      </c>
    </row>
    <row r="87" spans="2:6" s="22" customFormat="1" ht="47.25">
      <c r="B87" s="16" t="s">
        <v>70</v>
      </c>
      <c r="C87" s="7" t="s">
        <v>109</v>
      </c>
      <c r="D87" s="18">
        <v>1346.4</v>
      </c>
      <c r="E87" s="18">
        <v>1188.6</v>
      </c>
      <c r="F87" s="18">
        <f t="shared" si="0"/>
        <v>88.27985739750444</v>
      </c>
    </row>
    <row r="88" spans="2:6" s="22" customFormat="1" ht="94.5">
      <c r="B88" s="16" t="s">
        <v>70</v>
      </c>
      <c r="C88" s="7" t="s">
        <v>129</v>
      </c>
      <c r="D88" s="18">
        <v>1550</v>
      </c>
      <c r="E88" s="18">
        <v>639</v>
      </c>
      <c r="F88" s="18">
        <f t="shared" si="0"/>
        <v>41.225806451612904</v>
      </c>
    </row>
    <row r="89" spans="2:6" s="22" customFormat="1" ht="110.25">
      <c r="B89" s="16" t="s">
        <v>70</v>
      </c>
      <c r="C89" s="7" t="s">
        <v>110</v>
      </c>
      <c r="D89" s="18">
        <v>102.5</v>
      </c>
      <c r="E89" s="18">
        <v>88</v>
      </c>
      <c r="F89" s="18">
        <f t="shared" si="0"/>
        <v>85.85365853658537</v>
      </c>
    </row>
    <row r="90" spans="2:6" s="22" customFormat="1" ht="110.25">
      <c r="B90" s="16" t="s">
        <v>70</v>
      </c>
      <c r="C90" s="7" t="s">
        <v>111</v>
      </c>
      <c r="D90" s="18">
        <v>5025.5</v>
      </c>
      <c r="E90" s="18">
        <v>3100</v>
      </c>
      <c r="F90" s="18">
        <f t="shared" si="0"/>
        <v>61.68540443736942</v>
      </c>
    </row>
    <row r="91" spans="2:6" s="22" customFormat="1" ht="63">
      <c r="B91" s="16" t="s">
        <v>70</v>
      </c>
      <c r="C91" s="7" t="s">
        <v>112</v>
      </c>
      <c r="D91" s="18">
        <v>339.2</v>
      </c>
      <c r="E91" s="18">
        <v>122.5</v>
      </c>
      <c r="F91" s="18">
        <f t="shared" si="0"/>
        <v>36.11438679245283</v>
      </c>
    </row>
    <row r="92" spans="2:6" s="22" customFormat="1" ht="94.5">
      <c r="B92" s="16" t="s">
        <v>72</v>
      </c>
      <c r="C92" s="7" t="s">
        <v>133</v>
      </c>
      <c r="D92" s="18">
        <v>1647.5</v>
      </c>
      <c r="E92" s="18">
        <v>1647.5</v>
      </c>
      <c r="F92" s="18">
        <f t="shared" si="0"/>
        <v>100</v>
      </c>
    </row>
    <row r="93" spans="2:6" s="22" customFormat="1" ht="63">
      <c r="B93" s="16" t="s">
        <v>26</v>
      </c>
      <c r="C93" s="7" t="s">
        <v>20</v>
      </c>
      <c r="D93" s="18">
        <v>27568.9</v>
      </c>
      <c r="E93" s="18">
        <v>25213.3</v>
      </c>
      <c r="F93" s="18">
        <f aca="true" t="shared" si="1" ref="F93:F104">E93/D93*100</f>
        <v>91.45558945043145</v>
      </c>
    </row>
    <row r="94" spans="2:6" s="22" customFormat="1" ht="94.5">
      <c r="B94" s="16" t="s">
        <v>27</v>
      </c>
      <c r="C94" s="7" t="s">
        <v>134</v>
      </c>
      <c r="D94" s="18">
        <v>6004</v>
      </c>
      <c r="E94" s="18">
        <v>5104.1</v>
      </c>
      <c r="F94" s="18">
        <f t="shared" si="1"/>
        <v>85.01165889407064</v>
      </c>
    </row>
    <row r="95" spans="2:6" s="21" customFormat="1" ht="15.75">
      <c r="B95" s="4" t="s">
        <v>4</v>
      </c>
      <c r="C95" s="9" t="s">
        <v>23</v>
      </c>
      <c r="D95" s="17">
        <f>D96+D97+D98+D99</f>
        <v>2687.1000000000004</v>
      </c>
      <c r="E95" s="17">
        <f>E96+E97+E98+E99</f>
        <v>2620.3</v>
      </c>
      <c r="F95" s="17">
        <f t="shared" si="1"/>
        <v>97.5140486025827</v>
      </c>
    </row>
    <row r="96" spans="2:6" s="22" customFormat="1" ht="78.75">
      <c r="B96" s="16" t="s">
        <v>6</v>
      </c>
      <c r="C96" s="10" t="s">
        <v>5</v>
      </c>
      <c r="D96" s="18">
        <v>2349.8</v>
      </c>
      <c r="E96" s="18">
        <v>2299.8</v>
      </c>
      <c r="F96" s="18">
        <f t="shared" si="1"/>
        <v>97.87215933270916</v>
      </c>
    </row>
    <row r="97" spans="2:6" s="22" customFormat="1" ht="63">
      <c r="B97" s="16" t="s">
        <v>24</v>
      </c>
      <c r="C97" s="10" t="s">
        <v>25</v>
      </c>
      <c r="D97" s="18">
        <v>220.5</v>
      </c>
      <c r="E97" s="18">
        <v>220.5</v>
      </c>
      <c r="F97" s="18">
        <f t="shared" si="1"/>
        <v>100</v>
      </c>
    </row>
    <row r="98" spans="2:6" s="22" customFormat="1" ht="110.25">
      <c r="B98" s="16" t="s">
        <v>113</v>
      </c>
      <c r="C98" s="10" t="s">
        <v>115</v>
      </c>
      <c r="D98" s="18">
        <v>16.8</v>
      </c>
      <c r="E98" s="18">
        <v>0</v>
      </c>
      <c r="F98" s="18">
        <f t="shared" si="1"/>
        <v>0</v>
      </c>
    </row>
    <row r="99" spans="2:6" s="22" customFormat="1" ht="78.75">
      <c r="B99" s="16" t="s">
        <v>114</v>
      </c>
      <c r="C99" s="10" t="s">
        <v>130</v>
      </c>
      <c r="D99" s="18">
        <v>100</v>
      </c>
      <c r="E99" s="18">
        <v>100</v>
      </c>
      <c r="F99" s="18">
        <f t="shared" si="1"/>
        <v>100</v>
      </c>
    </row>
    <row r="100" spans="2:6" s="21" customFormat="1" ht="110.25">
      <c r="B100" s="4" t="s">
        <v>175</v>
      </c>
      <c r="C100" s="9" t="s">
        <v>176</v>
      </c>
      <c r="D100" s="17">
        <f>D101</f>
        <v>0</v>
      </c>
      <c r="E100" s="17">
        <f>E101</f>
        <v>945.2</v>
      </c>
      <c r="F100" s="17">
        <v>0</v>
      </c>
    </row>
    <row r="101" spans="2:6" s="22" customFormat="1" ht="47.25">
      <c r="B101" s="16" t="s">
        <v>116</v>
      </c>
      <c r="C101" s="10" t="s">
        <v>117</v>
      </c>
      <c r="D101" s="18">
        <v>0</v>
      </c>
      <c r="E101" s="18">
        <v>945.2</v>
      </c>
      <c r="F101" s="18">
        <v>0</v>
      </c>
    </row>
    <row r="102" spans="2:6" s="21" customFormat="1" ht="47.25">
      <c r="B102" s="4" t="s">
        <v>177</v>
      </c>
      <c r="C102" s="9" t="s">
        <v>178</v>
      </c>
      <c r="D102" s="17">
        <f>D103</f>
        <v>0</v>
      </c>
      <c r="E102" s="17">
        <f>E103</f>
        <v>-3704.3</v>
      </c>
      <c r="F102" s="17">
        <v>0</v>
      </c>
    </row>
    <row r="103" spans="2:6" s="26" customFormat="1" ht="63">
      <c r="B103" s="16" t="s">
        <v>17</v>
      </c>
      <c r="C103" s="10" t="s">
        <v>16</v>
      </c>
      <c r="D103" s="18">
        <v>0</v>
      </c>
      <c r="E103" s="18">
        <v>-3704.3</v>
      </c>
      <c r="F103" s="18">
        <v>0</v>
      </c>
    </row>
    <row r="104" spans="2:6" s="20" customFormat="1" ht="15.75">
      <c r="B104" s="4"/>
      <c r="C104" s="6" t="s">
        <v>58</v>
      </c>
      <c r="D104" s="17">
        <f>D10+D50</f>
        <v>1362554.1</v>
      </c>
      <c r="E104" s="17">
        <f>E10+E50</f>
        <v>1264828.5</v>
      </c>
      <c r="F104" s="17">
        <f t="shared" si="1"/>
        <v>92.82776368292458</v>
      </c>
    </row>
    <row r="105" spans="2:5" s="20" customFormat="1" ht="12.75">
      <c r="B105" s="25"/>
      <c r="E105" s="24"/>
    </row>
    <row r="106" spans="2:5" s="20" customFormat="1" ht="12.75">
      <c r="B106" s="25"/>
      <c r="E106" s="24"/>
    </row>
    <row r="107" spans="2:5" s="20" customFormat="1" ht="12.75">
      <c r="B107" s="25"/>
      <c r="E107" s="24"/>
    </row>
    <row r="108" spans="2:5" s="20" customFormat="1" ht="12.75">
      <c r="B108" s="25"/>
      <c r="E108" s="24"/>
    </row>
    <row r="109" spans="2:5" s="20" customFormat="1" ht="12.75">
      <c r="B109" s="25"/>
      <c r="E109" s="24"/>
    </row>
    <row r="110" spans="2:5" s="20" customFormat="1" ht="12.75">
      <c r="B110" s="25"/>
      <c r="E110" s="24"/>
    </row>
    <row r="111" spans="2:5" s="20" customFormat="1" ht="12.75">
      <c r="B111" s="25"/>
      <c r="E111" s="24"/>
    </row>
    <row r="112" spans="2:5" s="20" customFormat="1" ht="12.75">
      <c r="B112" s="25"/>
      <c r="E112" s="24"/>
    </row>
    <row r="113" spans="2:5" s="20" customFormat="1" ht="12.75">
      <c r="B113" s="25"/>
      <c r="D113" s="20" t="s">
        <v>73</v>
      </c>
      <c r="E113" s="24"/>
    </row>
    <row r="114" spans="2:5" s="20" customFormat="1" ht="12.75">
      <c r="B114" s="25"/>
      <c r="E114" s="24"/>
    </row>
    <row r="115" spans="2:5" s="20" customFormat="1" ht="12.75">
      <c r="B115" s="25"/>
      <c r="E115" s="24"/>
    </row>
    <row r="116" spans="2:5" s="20" customFormat="1" ht="12.75">
      <c r="B116" s="25"/>
      <c r="E116" s="24"/>
    </row>
    <row r="117" spans="2:5" s="20" customFormat="1" ht="12.75">
      <c r="B117" s="25"/>
      <c r="E117" s="24"/>
    </row>
    <row r="118" spans="2:5" s="20" customFormat="1" ht="12.75">
      <c r="B118" s="25"/>
      <c r="E118" s="24"/>
    </row>
    <row r="119" spans="2:5" s="20" customFormat="1" ht="12.75">
      <c r="B119" s="25"/>
      <c r="E119" s="24"/>
    </row>
    <row r="120" spans="2:5" s="20" customFormat="1" ht="12.75">
      <c r="B120" s="25"/>
      <c r="E120" s="24"/>
    </row>
  </sheetData>
  <sheetProtection/>
  <mergeCells count="8">
    <mergeCell ref="C1:F1"/>
    <mergeCell ref="E8:F8"/>
    <mergeCell ref="B4:F4"/>
    <mergeCell ref="B5:F5"/>
    <mergeCell ref="B6:F6"/>
    <mergeCell ref="B2:F2"/>
    <mergeCell ref="D3:F3"/>
    <mergeCell ref="B7:F7"/>
  </mergeCells>
  <printOptions/>
  <pageMargins left="0.15748031496062992" right="0.1968503937007874" top="0.4330708661417323" bottom="0.4330708661417323" header="0.4330708661417323" footer="0.4724409448818898"/>
  <pageSetup fitToHeight="3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Фролова</cp:lastModifiedBy>
  <cp:lastPrinted>2014-03-27T06:50:37Z</cp:lastPrinted>
  <dcterms:created xsi:type="dcterms:W3CDTF">2004-03-01T08:13:08Z</dcterms:created>
  <dcterms:modified xsi:type="dcterms:W3CDTF">2014-03-27T06:50:50Z</dcterms:modified>
  <cp:category/>
  <cp:version/>
  <cp:contentType/>
  <cp:contentStatus/>
</cp:coreProperties>
</file>